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85" windowWidth="11535" windowHeight="6135" activeTab="0"/>
  </bookViews>
  <sheets>
    <sheet name="Cronograma Fisico Financeiro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<sst xmlns="http://schemas.openxmlformats.org/spreadsheetml/2006/main" count="42" uniqueCount="42">
  <si>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Valores em Reais</t>
  </si>
  <si>
    <t>TOTAL GERAL</t>
  </si>
  <si>
    <t>CRONOGRAMA FÍSICO FINANCEIRO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</si>
  <si>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</si>
  <si>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</si>
  <si>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</si>
  <si>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</si>
  <si>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</si>
  <si>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</si>
  <si>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</si>
  <si>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</si>
  <si>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</si>
  <si>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</si>
  <si>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</si>
  <si>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</si>
  <si>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DESEMBOLSO MENSAL</t>
  </si>
  <si>
    <t>DESEMBOLSO ACUMULADO</t>
  </si>
  <si>
    <t>PERCENTUAL MENSAL</t>
  </si>
  <si>
    <t>PERCENTUAL ACUMULADO</t>
  </si>
  <si>
    <t xml:space="preserve">João Yasuji Sakai
Engº Civil CREA Pr.21735/D
</t>
  </si>
  <si>
    <t xml:space="preserve"> PREFEITURA MUNICIPAL DE CÉU AZUL - PR</t>
  </si>
  <si>
    <t xml:space="preserve">OBRA: PARQUE ECOLÓGICO DE CÉU AZUL </t>
  </si>
  <si>
    <t>LOCAL: AV. NILO UMBERTO DEITOS, QUADRA 128A, 128B, 128C e 128D.</t>
  </si>
  <si>
    <t>SERVIÇOS INICIAIS</t>
  </si>
  <si>
    <t>MEIO FIO</t>
  </si>
  <si>
    <t>CALÇADA EM PAVER E LAGO ORNAMENTAL DO BOSQUE</t>
  </si>
  <si>
    <t>PAVIMENTAÇÃO E DRENAGEM</t>
  </si>
  <si>
    <t>ALAMBRADO E MURETA DE PROTEÇÃO</t>
  </si>
  <si>
    <t>AUDITÓRIO ECOLÓGICO</t>
  </si>
  <si>
    <t>BARRAGEM DO LAGO, MONGE E EXTRAVASOR</t>
  </si>
  <si>
    <t>PISTA DE CAMINHADA E ILUMINAÇÃO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</si>
  <si>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</si>
  <si>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</si>
  <si>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</si>
  <si>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</si>
  <si>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</si>
  <si>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</si>
  <si>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</si>
  <si>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</si>
  <si>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</si>
  <si>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DESCRIÇÃO DOS SERVIÇOS DA OBRA A CONTRATAR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</si>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</sst>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0.0"/>
    <numFmt numFmtId="193" formatCode="0.000"/>
    <numFmt numFmtId="194" formatCode="0.0000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[$-416]dddd\,\ d&quot; de &quot;mmmm&quot; de &quot;yyyy"/>
    <numFmt numFmtId="200" formatCode="#,##0.000"/>
    <numFmt numFmtId="201" formatCode="_(* #,##0.000_);_(* \(#,##0.000\);_(* &quot;-&quot;??_);_(@_)"/>
    <numFmt numFmtId="202" formatCode="_(* #,##0.0000_);_(* \(#,##0.0000\);_(* &quot;-&quot;??_);_(@_)"/>
    <numFmt numFmtId="203" formatCode="#,##0.00_);[Red]\(#,##0.00\)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4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91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9" fontId="4" fillId="0" borderId="10" xfId="64" applyFont="1" applyFill="1" applyBorder="1" applyAlignment="1">
      <alignment/>
    </xf>
    <xf numFmtId="179" fontId="0" fillId="0" borderId="10" xfId="64" applyFont="1" applyBorder="1" applyAlignment="1">
      <alignment/>
    </xf>
    <xf numFmtId="179" fontId="4" fillId="0" borderId="10" xfId="64" applyNumberFormat="1" applyFont="1" applyBorder="1" applyAlignment="1">
      <alignment/>
    </xf>
    <xf numFmtId="179" fontId="4" fillId="0" borderId="10" xfId="64" applyFont="1" applyFill="1" applyBorder="1" applyAlignment="1">
      <alignment horizontal="center"/>
    </xf>
    <xf numFmtId="179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9" fontId="1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179" fontId="7" fillId="0" borderId="10" xfId="64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 horizontal="center"/>
    </xf>
    <xf numFmtId="179" fontId="1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7" fillId="33" borderId="10" xfId="50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15" fillId="0" borderId="0" xfId="51" applyFont="1" applyBorder="1" applyAlignment="1">
      <alignment horizontal="center"/>
      <protection/>
    </xf>
    <xf numFmtId="2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7" fontId="0" fillId="0" borderId="0" xfId="0" applyNumberFormat="1" applyAlignment="1">
      <alignment/>
    </xf>
    <xf numFmtId="0" fontId="15" fillId="0" borderId="0" xfId="51" applyFont="1" applyBorder="1" applyAlignment="1">
      <alignment horizontal="center"/>
      <protection/>
    </xf>
    <xf numFmtId="170" fontId="8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1"/>
  <sheetViews>
    <sheetView tabSelected="1" view="pageBreakPreview" zoomScaleSheetLayoutView="100" zoomScalePageLayoutView="0" workbookViewId="0" topLeftCell="G7">
      <selection activeCell="N14" sqref="N14"/>
    </sheetView>
  </sheetViews>
  <sheetFormatPr defaultColWidth="9.140625" defaultRowHeight="12.75"/>
  <cols>
    <col min="1" max="1" width="8.57421875" style="0" customWidth="1"/>
    <col min="2" max="2" width="45.421875" style="0" customWidth="1"/>
    <col min="3" max="3" width="11.00390625" style="0" customWidth="1"/>
    <col min="4" max="4" width="9.7109375" style="0" hidden="1" customWidth="1"/>
    <col min="5" max="5" width="10.421875" style="0" hidden="1" customWidth="1"/>
    <col min="6" max="6" width="10.00390625" style="0" hidden="1" customWidth="1"/>
    <col min="7" max="7" width="9.57421875" style="0" customWidth="1"/>
    <col min="8" max="8" width="10.7109375" style="0" customWidth="1"/>
    <col min="9" max="9" width="10.57421875" style="0" customWidth="1"/>
    <col min="10" max="10" width="11.00390625" style="0" customWidth="1"/>
    <col min="11" max="11" width="10.7109375" style="0" customWidth="1"/>
    <col min="12" max="12" width="10.8515625" style="0" customWidth="1"/>
    <col min="13" max="13" width="10.57421875" style="0" customWidth="1"/>
    <col min="14" max="26" width="11.00390625" style="0" customWidth="1"/>
    <col min="27" max="27" width="11.421875" style="0" customWidth="1"/>
    <col min="28" max="28" width="9.00390625" style="0" customWidth="1"/>
  </cols>
  <sheetData>
    <row r="3" spans="1:28" s="4" customFormat="1" ht="15.75">
      <c r="A3" s="56" t="s">
        <v>20</v>
      </c>
      <c r="B3" s="57"/>
      <c r="C3" s="57"/>
      <c r="D3" s="57"/>
      <c r="E3" s="57"/>
      <c r="F3" s="57"/>
      <c r="G3" s="57"/>
      <c r="H3" s="57"/>
      <c r="I3" s="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6" customFormat="1" ht="14.25">
      <c r="A4" s="58" t="s">
        <v>41</v>
      </c>
      <c r="B4" s="59"/>
      <c r="C4" s="59"/>
      <c r="D4" s="59"/>
      <c r="E4" s="59"/>
      <c r="F4" s="59"/>
      <c r="G4" s="59"/>
      <c r="H4" s="59"/>
      <c r="I4" s="5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61" t="s">
        <v>2</v>
      </c>
      <c r="B5" s="61"/>
      <c r="C5" s="61"/>
      <c r="D5" s="7"/>
      <c r="E5" s="8"/>
      <c r="F5" s="9"/>
      <c r="G5" s="5"/>
      <c r="H5" s="5"/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75">
      <c r="A6" s="7" t="s">
        <v>21</v>
      </c>
      <c r="B6" s="7"/>
      <c r="C6" s="11"/>
      <c r="D6" s="11"/>
      <c r="E6" s="8"/>
      <c r="F6" s="11"/>
      <c r="G6" s="11"/>
      <c r="H6" s="5"/>
      <c r="I6" s="11"/>
      <c r="J6" s="11"/>
      <c r="K6" s="5"/>
      <c r="L6" s="5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5"/>
      <c r="AB6" s="5"/>
    </row>
    <row r="7" spans="1:28" ht="15.75">
      <c r="A7" s="7" t="s">
        <v>22</v>
      </c>
      <c r="B7" s="7"/>
      <c r="C7" s="11"/>
      <c r="D7" s="11"/>
      <c r="E7" s="11"/>
      <c r="F7" s="11"/>
      <c r="G7" s="14"/>
      <c r="H7" s="11"/>
      <c r="I7" s="11"/>
      <c r="J7" s="14"/>
      <c r="K7" s="5"/>
      <c r="L7" s="5"/>
      <c r="M7" s="55"/>
      <c r="N7" s="55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"/>
      <c r="AB7" s="5"/>
    </row>
    <row r="8" spans="1:29" ht="12.75">
      <c r="A8" s="16"/>
      <c r="B8" s="53" t="s">
        <v>40</v>
      </c>
      <c r="C8" s="28"/>
      <c r="D8" s="19"/>
      <c r="E8" s="19"/>
      <c r="F8" s="19"/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32" t="s">
        <v>9</v>
      </c>
      <c r="N8" s="32" t="s">
        <v>10</v>
      </c>
      <c r="O8" s="32" t="s">
        <v>11</v>
      </c>
      <c r="P8" s="32" t="s">
        <v>12</v>
      </c>
      <c r="Q8" s="32" t="s">
        <v>13</v>
      </c>
      <c r="R8" s="32" t="s">
        <v>14</v>
      </c>
      <c r="S8" s="32" t="s">
        <v>31</v>
      </c>
      <c r="T8" s="32" t="s">
        <v>32</v>
      </c>
      <c r="U8" s="32" t="s">
        <v>33</v>
      </c>
      <c r="V8" s="32" t="s">
        <v>34</v>
      </c>
      <c r="W8" s="32" t="s">
        <v>35</v>
      </c>
      <c r="X8" s="32" t="s">
        <v>36</v>
      </c>
      <c r="Y8" s="32" t="s">
        <v>37</v>
      </c>
      <c r="Z8" s="32" t="s">
        <v>38</v>
      </c>
      <c r="AA8" s="32" t="s">
        <v>39</v>
      </c>
      <c r="AB8" s="17"/>
      <c r="AC8" s="17"/>
    </row>
    <row r="9" spans="1:30" ht="12.75">
      <c r="A9" s="16">
        <v>1</v>
      </c>
      <c r="B9" s="48" t="s">
        <v>23</v>
      </c>
      <c r="C9" s="28">
        <v>23045.98</v>
      </c>
      <c r="D9" s="28"/>
      <c r="E9" s="21"/>
      <c r="F9" s="22"/>
      <c r="G9" s="28">
        <v>23045.98</v>
      </c>
      <c r="H9" s="22"/>
      <c r="I9" s="29"/>
      <c r="J9" s="33"/>
      <c r="K9" s="3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5"/>
      <c r="AC9" s="35"/>
      <c r="AD9" s="15"/>
    </row>
    <row r="10" spans="1:29" ht="12.75">
      <c r="A10" s="16">
        <v>2</v>
      </c>
      <c r="B10" s="38" t="s">
        <v>24</v>
      </c>
      <c r="C10" s="28">
        <v>26237.76</v>
      </c>
      <c r="D10" s="28"/>
      <c r="E10" s="20"/>
      <c r="F10" s="23"/>
      <c r="G10" s="28">
        <v>26237.76</v>
      </c>
      <c r="H10" s="24"/>
      <c r="I10" s="29"/>
      <c r="J10" s="34"/>
      <c r="K10" s="4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6"/>
      <c r="AC10" s="36"/>
    </row>
    <row r="11" spans="1:29" ht="12.75">
      <c r="A11" s="16">
        <v>3</v>
      </c>
      <c r="B11" s="26" t="s">
        <v>25</v>
      </c>
      <c r="C11" s="28">
        <v>255013.85</v>
      </c>
      <c r="D11" s="28"/>
      <c r="E11" s="20"/>
      <c r="F11" s="20"/>
      <c r="G11" s="20">
        <v>51002.77</v>
      </c>
      <c r="H11" s="20">
        <v>51002.77</v>
      </c>
      <c r="I11" s="20">
        <v>51002.77</v>
      </c>
      <c r="J11" s="20">
        <v>51002.77</v>
      </c>
      <c r="K11" s="20">
        <v>51002.77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6"/>
      <c r="AC11" s="36"/>
    </row>
    <row r="12" spans="1:29" ht="12.75">
      <c r="A12" s="16">
        <v>4</v>
      </c>
      <c r="B12" s="38" t="s">
        <v>26</v>
      </c>
      <c r="C12" s="28">
        <v>269246.04</v>
      </c>
      <c r="D12" s="28"/>
      <c r="E12" s="28"/>
      <c r="F12" s="20"/>
      <c r="G12" s="24">
        <v>39400</v>
      </c>
      <c r="H12" s="24">
        <v>88000</v>
      </c>
      <c r="I12" s="24">
        <v>88000</v>
      </c>
      <c r="J12" s="24">
        <v>53846.04</v>
      </c>
      <c r="K12" s="4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6"/>
      <c r="AC12" s="36"/>
    </row>
    <row r="13" spans="1:29" ht="12.75">
      <c r="A13" s="16">
        <v>5</v>
      </c>
      <c r="B13" s="38" t="s">
        <v>27</v>
      </c>
      <c r="C13" s="28">
        <v>397609.5</v>
      </c>
      <c r="D13" s="28"/>
      <c r="E13" s="28"/>
      <c r="F13" s="28"/>
      <c r="G13" s="28">
        <v>0</v>
      </c>
      <c r="H13" s="20"/>
      <c r="I13" s="29"/>
      <c r="J13" s="52">
        <v>35000</v>
      </c>
      <c r="K13" s="50">
        <v>89000</v>
      </c>
      <c r="L13" s="30">
        <v>136000</v>
      </c>
      <c r="M13" s="30">
        <v>137609.5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6"/>
      <c r="AC13" s="36"/>
    </row>
    <row r="14" spans="1:29" ht="12.75">
      <c r="A14" s="16">
        <v>6</v>
      </c>
      <c r="B14" s="38" t="s">
        <v>28</v>
      </c>
      <c r="C14" s="28">
        <v>452759.84</v>
      </c>
      <c r="D14" s="20"/>
      <c r="E14" s="28"/>
      <c r="F14" s="28"/>
      <c r="G14" s="28"/>
      <c r="H14" s="29"/>
      <c r="I14" s="29"/>
      <c r="J14" s="29"/>
      <c r="K14" s="29"/>
      <c r="L14" s="29"/>
      <c r="M14" s="29"/>
      <c r="N14" s="30">
        <v>150919.94</v>
      </c>
      <c r="O14" s="30">
        <v>150919.94</v>
      </c>
      <c r="P14" s="30">
        <v>150919.96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6"/>
      <c r="AC14" s="36"/>
    </row>
    <row r="15" spans="1:29" ht="12.75">
      <c r="A15" s="16">
        <v>7</v>
      </c>
      <c r="B15" s="38" t="s">
        <v>29</v>
      </c>
      <c r="C15" s="28">
        <v>742384.34</v>
      </c>
      <c r="D15" s="20"/>
      <c r="E15" s="28"/>
      <c r="F15" s="28"/>
      <c r="G15" s="28"/>
      <c r="H15" s="24"/>
      <c r="I15" s="29"/>
      <c r="J15" s="40"/>
      <c r="K15" s="40"/>
      <c r="L15" s="40"/>
      <c r="M15" s="40"/>
      <c r="N15" s="50"/>
      <c r="O15" s="50"/>
      <c r="P15" s="50"/>
      <c r="Q15" s="50">
        <v>67489.48</v>
      </c>
      <c r="R15" s="50">
        <v>67489.48</v>
      </c>
      <c r="S15" s="50">
        <v>67489.48</v>
      </c>
      <c r="T15" s="50">
        <v>67489.48</v>
      </c>
      <c r="U15" s="50">
        <v>67489.48</v>
      </c>
      <c r="V15" s="50">
        <v>67489.48</v>
      </c>
      <c r="W15" s="50">
        <v>67489.48</v>
      </c>
      <c r="X15" s="50">
        <v>67489.48</v>
      </c>
      <c r="Y15" s="50">
        <v>67489.48</v>
      </c>
      <c r="Z15" s="50">
        <v>67489.48</v>
      </c>
      <c r="AA15" s="50">
        <v>67489.54</v>
      </c>
      <c r="AB15" s="36"/>
      <c r="AC15" s="36"/>
    </row>
    <row r="16" spans="1:29" ht="12.75">
      <c r="A16" s="16">
        <v>8</v>
      </c>
      <c r="B16" s="38" t="s">
        <v>30</v>
      </c>
      <c r="C16" s="28">
        <v>622584.3</v>
      </c>
      <c r="D16" s="20"/>
      <c r="E16" s="28"/>
      <c r="F16" s="28"/>
      <c r="G16" s="28"/>
      <c r="H16" s="24"/>
      <c r="I16" s="29"/>
      <c r="J16" s="34"/>
      <c r="K16" s="40"/>
      <c r="L16" s="30"/>
      <c r="M16" s="30"/>
      <c r="N16" s="30"/>
      <c r="O16" s="30"/>
      <c r="P16" s="30"/>
      <c r="Q16" s="30">
        <v>56598.57</v>
      </c>
      <c r="R16" s="30">
        <v>56598.57</v>
      </c>
      <c r="S16" s="30">
        <v>56598.57</v>
      </c>
      <c r="T16" s="30">
        <v>56598.57</v>
      </c>
      <c r="U16" s="30">
        <v>56598.57</v>
      </c>
      <c r="V16" s="30">
        <v>56598.57</v>
      </c>
      <c r="W16" s="30">
        <v>56598.57</v>
      </c>
      <c r="X16" s="30">
        <v>56598.57</v>
      </c>
      <c r="Y16" s="30">
        <v>56598.57</v>
      </c>
      <c r="Z16" s="30">
        <v>56598.57</v>
      </c>
      <c r="AA16" s="30">
        <v>56598.6</v>
      </c>
      <c r="AB16" s="36"/>
      <c r="AC16" s="36"/>
    </row>
    <row r="17" spans="1:29" ht="12.75">
      <c r="A17" s="18"/>
      <c r="B17" s="49"/>
      <c r="C17" s="28"/>
      <c r="D17" s="20"/>
      <c r="E17" s="28"/>
      <c r="F17" s="28"/>
      <c r="G17" s="28"/>
      <c r="H17" s="24"/>
      <c r="I17" s="29"/>
      <c r="J17" s="34"/>
      <c r="K17" s="4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6"/>
      <c r="AC17" s="36"/>
    </row>
    <row r="18" spans="1:29" ht="12.75">
      <c r="A18" s="18"/>
      <c r="B18" s="38"/>
      <c r="C18" s="28"/>
      <c r="D18" s="20"/>
      <c r="E18" s="28"/>
      <c r="F18" s="28"/>
      <c r="G18" s="28"/>
      <c r="H18" s="23"/>
      <c r="I18" s="23"/>
      <c r="J18" s="34"/>
      <c r="K18" s="4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6"/>
      <c r="AC18" s="36"/>
    </row>
    <row r="19" spans="1:29" ht="12.75">
      <c r="A19" s="18"/>
      <c r="B19" s="26"/>
      <c r="C19" s="28"/>
      <c r="D19" s="20"/>
      <c r="E19" s="28"/>
      <c r="F19" s="23"/>
      <c r="G19" s="28"/>
      <c r="H19" s="24"/>
      <c r="I19" s="24"/>
      <c r="J19" s="40"/>
      <c r="K19" s="4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6"/>
      <c r="AC19" s="36"/>
    </row>
    <row r="20" spans="1:29" ht="12.75">
      <c r="A20" s="18"/>
      <c r="B20" s="26"/>
      <c r="C20" s="28"/>
      <c r="D20" s="20"/>
      <c r="E20" s="28"/>
      <c r="F20" s="23"/>
      <c r="G20" s="28"/>
      <c r="H20" s="24"/>
      <c r="I20" s="24"/>
      <c r="J20" s="40"/>
      <c r="K20" s="4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6"/>
      <c r="AC20" s="36"/>
    </row>
    <row r="21" spans="1:29" ht="12.75">
      <c r="A21" s="18"/>
      <c r="B21" s="26"/>
      <c r="C21" s="28"/>
      <c r="D21" s="20"/>
      <c r="E21" s="28"/>
      <c r="F21" s="23"/>
      <c r="G21" s="23"/>
      <c r="H21" s="28"/>
      <c r="I21" s="24"/>
      <c r="J21" s="40"/>
      <c r="K21" s="4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6"/>
      <c r="AC21" s="36"/>
    </row>
    <row r="22" spans="1:29" ht="12.75">
      <c r="A22" s="25"/>
      <c r="B22" s="26"/>
      <c r="C22" s="28">
        <v>0</v>
      </c>
      <c r="D22" s="20"/>
      <c r="E22" s="20"/>
      <c r="F22" s="23"/>
      <c r="G22" s="23"/>
      <c r="H22" s="24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6"/>
      <c r="AC22" s="36"/>
    </row>
    <row r="23" spans="1:29" ht="12.75">
      <c r="A23" s="25"/>
      <c r="B23" s="44" t="s">
        <v>1</v>
      </c>
      <c r="C23" s="45">
        <f>SUM(C8:C22)-0.01</f>
        <v>2788881.6000000006</v>
      </c>
      <c r="D23" s="20">
        <v>0</v>
      </c>
      <c r="E23" s="20"/>
      <c r="F23" s="23"/>
      <c r="G23" s="23"/>
      <c r="H23" s="24"/>
      <c r="I23" s="41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6"/>
      <c r="AC23" s="36"/>
    </row>
    <row r="24" spans="1:29" ht="12.75">
      <c r="A24" s="25"/>
      <c r="B24" s="42" t="s">
        <v>15</v>
      </c>
      <c r="C24" s="37">
        <v>0</v>
      </c>
      <c r="D24" s="37">
        <f>SUM(D9:D23)</f>
        <v>0</v>
      </c>
      <c r="E24" s="37">
        <f>SUM(E9:E23)</f>
        <v>0</v>
      </c>
      <c r="F24" s="37">
        <f aca="true" t="shared" si="0" ref="F24:O24">SUM(F9:F23)</f>
        <v>0</v>
      </c>
      <c r="G24" s="37">
        <f t="shared" si="0"/>
        <v>139686.51</v>
      </c>
      <c r="H24" s="37">
        <f t="shared" si="0"/>
        <v>139002.77</v>
      </c>
      <c r="I24" s="37">
        <f t="shared" si="0"/>
        <v>139002.77</v>
      </c>
      <c r="J24" s="37">
        <f t="shared" si="0"/>
        <v>139848.81</v>
      </c>
      <c r="K24" s="37">
        <f t="shared" si="0"/>
        <v>140002.77</v>
      </c>
      <c r="L24" s="37">
        <f t="shared" si="0"/>
        <v>136000</v>
      </c>
      <c r="M24" s="37">
        <f t="shared" si="0"/>
        <v>137609.5</v>
      </c>
      <c r="N24" s="37">
        <f t="shared" si="0"/>
        <v>150919.94</v>
      </c>
      <c r="O24" s="37">
        <f t="shared" si="0"/>
        <v>150919.94</v>
      </c>
      <c r="P24" s="37">
        <f aca="true" t="shared" si="1" ref="P24:AA24">SUM(P9:P23)</f>
        <v>150919.96</v>
      </c>
      <c r="Q24" s="37">
        <f t="shared" si="1"/>
        <v>124088.04999999999</v>
      </c>
      <c r="R24" s="37">
        <f t="shared" si="1"/>
        <v>124088.04999999999</v>
      </c>
      <c r="S24" s="37">
        <f t="shared" si="1"/>
        <v>124088.04999999999</v>
      </c>
      <c r="T24" s="37">
        <f t="shared" si="1"/>
        <v>124088.04999999999</v>
      </c>
      <c r="U24" s="37">
        <f t="shared" si="1"/>
        <v>124088.04999999999</v>
      </c>
      <c r="V24" s="37">
        <f t="shared" si="1"/>
        <v>124088.04999999999</v>
      </c>
      <c r="W24" s="37">
        <f t="shared" si="1"/>
        <v>124088.04999999999</v>
      </c>
      <c r="X24" s="37">
        <f t="shared" si="1"/>
        <v>124088.04999999999</v>
      </c>
      <c r="Y24" s="37">
        <f t="shared" si="1"/>
        <v>124088.04999999999</v>
      </c>
      <c r="Z24" s="37">
        <f t="shared" si="1"/>
        <v>124088.04999999999</v>
      </c>
      <c r="AA24" s="37">
        <f t="shared" si="1"/>
        <v>124088.13999999998</v>
      </c>
      <c r="AB24" s="36"/>
      <c r="AC24" s="36"/>
    </row>
    <row r="25" spans="1:29" ht="12.75">
      <c r="A25" s="25"/>
      <c r="B25" s="42" t="s">
        <v>16</v>
      </c>
      <c r="C25" s="28">
        <v>0</v>
      </c>
      <c r="D25" s="37">
        <f>D24</f>
        <v>0</v>
      </c>
      <c r="E25" s="37">
        <f>SUM(D24:E24)</f>
        <v>0</v>
      </c>
      <c r="F25" s="37">
        <f>SUM(D24:E24:F24)</f>
        <v>0</v>
      </c>
      <c r="G25" s="37">
        <f>SUM(D24:E24:F24:G24)</f>
        <v>139686.51</v>
      </c>
      <c r="H25" s="37">
        <f>SUM(D24:F24:G24:H24)</f>
        <v>278689.28</v>
      </c>
      <c r="I25" s="37">
        <f>SUM(D24:G24:H24:I24)</f>
        <v>417692.05000000005</v>
      </c>
      <c r="J25" s="37">
        <f>SUM(D24:H24:I24:J24)</f>
        <v>557540.8600000001</v>
      </c>
      <c r="K25" s="37">
        <f>SUM(D24:I24:J24:K24)</f>
        <v>697543.6300000001</v>
      </c>
      <c r="L25" s="37">
        <f>SUM(D24:J24:K24:L24)</f>
        <v>833543.6300000001</v>
      </c>
      <c r="M25" s="37">
        <f>SUM(D24:K24:L24:M24)</f>
        <v>971153.1300000001</v>
      </c>
      <c r="N25" s="37">
        <f>SUM(D24:L24:M24:N24)</f>
        <v>1122073.07</v>
      </c>
      <c r="O25" s="37">
        <f>SUM(E24:M24:N24:O24)</f>
        <v>1272993.01</v>
      </c>
      <c r="P25" s="37">
        <f>SUM(F24:N24:O24:P24)</f>
        <v>1423912.97</v>
      </c>
      <c r="Q25" s="37">
        <f>SUM(G24:O24:P24:Q24)</f>
        <v>1548001.02</v>
      </c>
      <c r="R25" s="37">
        <f>SUM(G24:P24:Q24:R24)</f>
        <v>1672089.07</v>
      </c>
      <c r="S25" s="37">
        <f>SUM(G24:Q24:R24:S24)</f>
        <v>1796177.12</v>
      </c>
      <c r="T25" s="37">
        <f>SUM(G24:R24:S24:T24)</f>
        <v>1920265.1700000002</v>
      </c>
      <c r="U25" s="37">
        <f>SUM(G24:S24:T24:U24)</f>
        <v>2044353.2200000002</v>
      </c>
      <c r="V25" s="37">
        <f>SUM(G24:T24:U24:V24)</f>
        <v>2168441.27</v>
      </c>
      <c r="W25" s="37">
        <f>SUM(G24:U24:V24:W24)</f>
        <v>2292529.32</v>
      </c>
      <c r="X25" s="37">
        <f>SUM(G24:V24:W24:X24)</f>
        <v>2416617.3699999996</v>
      </c>
      <c r="Y25" s="37">
        <f>SUM(G24:W24:X24:Y24)</f>
        <v>2540705.4199999995</v>
      </c>
      <c r="Z25" s="37">
        <f>SUM(G24:X24:Y24:Z24)</f>
        <v>2664793.4699999993</v>
      </c>
      <c r="AA25" s="37">
        <f>SUM(G24:Y24:Z24:AA24)-0.01</f>
        <v>2788881.5999999996</v>
      </c>
      <c r="AB25" s="36"/>
      <c r="AC25" s="36"/>
    </row>
    <row r="26" spans="1:29" ht="12.75">
      <c r="A26" s="25"/>
      <c r="B26" s="42" t="s">
        <v>17</v>
      </c>
      <c r="C26" s="28">
        <v>0</v>
      </c>
      <c r="D26" s="43">
        <f>D24*100/C23</f>
        <v>0</v>
      </c>
      <c r="E26" s="43">
        <f>E24*100/C23</f>
        <v>0</v>
      </c>
      <c r="F26" s="43">
        <f>F24*100/C23</f>
        <v>0</v>
      </c>
      <c r="G26" s="43">
        <f>G24*100/C23</f>
        <v>5.008692731882198</v>
      </c>
      <c r="H26" s="43">
        <f>H24*100/C23</f>
        <v>4.984176094101662</v>
      </c>
      <c r="I26" s="43">
        <f>I24*100/C23</f>
        <v>4.984176094101662</v>
      </c>
      <c r="J26" s="43">
        <f>J24*100/C23</f>
        <v>5.014512269004176</v>
      </c>
      <c r="K26" s="43">
        <f>K24*100/C23</f>
        <v>5.020032761519885</v>
      </c>
      <c r="L26" s="43">
        <f>L24*100/C23</f>
        <v>4.876506768878247</v>
      </c>
      <c r="M26" s="43">
        <f>M24*100/C23</f>
        <v>4.934218075087877</v>
      </c>
      <c r="N26" s="43">
        <f>N24*100/C23</f>
        <v>5.411486095358081</v>
      </c>
      <c r="O26" s="43">
        <f>O24*100/C23</f>
        <v>5.411486095358081</v>
      </c>
      <c r="P26" s="43">
        <f>P24*100/C23</f>
        <v>5.411486812491429</v>
      </c>
      <c r="Q26" s="43">
        <f>Q24*100/C23</f>
        <v>4.449383939425752</v>
      </c>
      <c r="R26" s="43">
        <f>R24*100/C23</f>
        <v>4.449383939425752</v>
      </c>
      <c r="S26" s="43">
        <f>S24*100/C23</f>
        <v>4.449383939425752</v>
      </c>
      <c r="T26" s="43">
        <f>T24*100/C23</f>
        <v>4.449383939425752</v>
      </c>
      <c r="U26" s="43">
        <f>U24*100/C23</f>
        <v>4.449383939425752</v>
      </c>
      <c r="V26" s="43">
        <f>V24*100/C23</f>
        <v>4.449383939425752</v>
      </c>
      <c r="W26" s="43">
        <f>W24*100/C23</f>
        <v>4.449383939425752</v>
      </c>
      <c r="X26" s="43">
        <f>X24*100/C23</f>
        <v>4.449383939425752</v>
      </c>
      <c r="Y26" s="43">
        <f>Y24*100/C23</f>
        <v>4.449383939425752</v>
      </c>
      <c r="Z26" s="43">
        <f>Z24*100/C23</f>
        <v>4.449383939425752</v>
      </c>
      <c r="AA26" s="43">
        <f>AA24*100/C23</f>
        <v>4.4493871665258204</v>
      </c>
      <c r="AB26" s="36"/>
      <c r="AC26" s="36"/>
    </row>
    <row r="27" spans="1:29" s="27" customFormat="1" ht="14.25">
      <c r="A27" s="31"/>
      <c r="B27" s="44" t="s">
        <v>18</v>
      </c>
      <c r="C27" s="37">
        <v>0</v>
      </c>
      <c r="D27" s="43">
        <f>D25*100/C23</f>
        <v>0</v>
      </c>
      <c r="E27" s="43">
        <f>E25*100/C23</f>
        <v>0</v>
      </c>
      <c r="F27" s="43">
        <f>F25*100/C23</f>
        <v>0</v>
      </c>
      <c r="G27" s="43">
        <f>G25*100/C23</f>
        <v>5.008692731882198</v>
      </c>
      <c r="H27" s="43">
        <f>H25*100/C23</f>
        <v>9.992868825983864</v>
      </c>
      <c r="I27" s="43">
        <f>I25*100/C23</f>
        <v>14.977044920085527</v>
      </c>
      <c r="J27" s="43">
        <f>J25*100/C23</f>
        <v>19.991557189089704</v>
      </c>
      <c r="K27" s="43">
        <f>K25*100/C23</f>
        <v>25.011589950609594</v>
      </c>
      <c r="L27" s="43">
        <f>L25*100/C23</f>
        <v>29.88809671948784</v>
      </c>
      <c r="M27" s="43">
        <f>M25*100/C23</f>
        <v>34.82231479457572</v>
      </c>
      <c r="N27" s="43">
        <f>N25*100/C23</f>
        <v>40.23380088993379</v>
      </c>
      <c r="O27" s="43">
        <f>O25*100/C23</f>
        <v>45.645286985291875</v>
      </c>
      <c r="P27" s="43">
        <f>P25*100/C23</f>
        <v>51.0567737977833</v>
      </c>
      <c r="Q27" s="43">
        <f>Q25*100/C23</f>
        <v>55.50615773720906</v>
      </c>
      <c r="R27" s="43">
        <f>R25*100/C23</f>
        <v>59.95554167663481</v>
      </c>
      <c r="S27" s="43">
        <f>S25*100/C23</f>
        <v>64.40492561606057</v>
      </c>
      <c r="T27" s="43">
        <f>T25*100/C23</f>
        <v>68.85430955548632</v>
      </c>
      <c r="U27" s="43">
        <f>U25*100/C23</f>
        <v>73.30369349491208</v>
      </c>
      <c r="V27" s="43">
        <f>V25*100/C23</f>
        <v>77.75307743433783</v>
      </c>
      <c r="W27" s="43">
        <f>W25*100/C23</f>
        <v>82.20246137376357</v>
      </c>
      <c r="X27" s="43">
        <f>X25*100/C23</f>
        <v>86.65184531318931</v>
      </c>
      <c r="Y27" s="43">
        <f>Y25*100/C23</f>
        <v>91.10122925261506</v>
      </c>
      <c r="Z27" s="43">
        <f>Z25*100/C23</f>
        <v>95.55061319204081</v>
      </c>
      <c r="AA27" s="43">
        <f>AA25*100/C23</f>
        <v>99.99999999999996</v>
      </c>
      <c r="AB27" s="3"/>
      <c r="AC27" s="3"/>
    </row>
    <row r="28" spans="1:9" ht="13.5">
      <c r="A28" s="60" t="s">
        <v>0</v>
      </c>
      <c r="B28" s="60"/>
      <c r="C28" s="60"/>
      <c r="D28" s="60"/>
      <c r="E28" s="15"/>
      <c r="F28" s="15"/>
      <c r="G28" s="15"/>
      <c r="H28" s="15"/>
      <c r="I28" s="15"/>
    </row>
    <row r="29" spans="1:20" ht="12.75">
      <c r="A29" s="2"/>
      <c r="B29" s="2"/>
      <c r="J29" s="46"/>
      <c r="T29" s="54">
        <v>43374</v>
      </c>
    </row>
    <row r="30" spans="1:5" ht="12.75">
      <c r="A30" s="2"/>
      <c r="B30" s="2"/>
      <c r="E30" s="54">
        <v>43374</v>
      </c>
    </row>
    <row r="31" ht="38.25">
      <c r="B31" s="47" t="s">
        <v>19</v>
      </c>
    </row>
  </sheetData>
  <sheetProtection/>
  <mergeCells count="5">
    <mergeCell ref="M7:N7"/>
    <mergeCell ref="A3:I3"/>
    <mergeCell ref="A4:I4"/>
    <mergeCell ref="A28:D28"/>
    <mergeCell ref="A5:C5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Admin</cp:lastModifiedBy>
  <cp:lastPrinted>2018-11-12T17:04:58Z</cp:lastPrinted>
  <dcterms:created xsi:type="dcterms:W3CDTF">2001-06-18T12:32:28Z</dcterms:created>
  <dcterms:modified xsi:type="dcterms:W3CDTF">2018-11-12T17:19:40Z</dcterms:modified>
  <cp:category/>
  <cp:version/>
  <cp:contentType/>
  <cp:contentStatus/>
</cp:coreProperties>
</file>